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 - Zeuthen 2026\Z-IO-0926 Straßenreinigung Winterdienst Laub\2. Leistungsverzeichnis\"/>
    </mc:Choice>
  </mc:AlternateContent>
  <xr:revisionPtr revIDLastSave="0" documentId="13_ncr:1_{D7CA2926-DEA9-430D-84E4-B641C0F513F5}" xr6:coauthVersionLast="36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Beschreibung Auswertung" sheetId="11" r:id="rId1"/>
    <sheet name="Los 2" sheetId="5" r:id="rId2"/>
  </sheets>
  <definedNames>
    <definedName name="_Hlk97876861" localSheetId="1">'Los 2'!$A$10</definedName>
    <definedName name="_xlnm.Print_Area" localSheetId="0">'Beschreibung Auswertung'!$A$1:$G$37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5" l="1"/>
  <c r="C14" i="11" l="1"/>
  <c r="D32" i="11" s="1"/>
  <c r="B33" i="11"/>
  <c r="C33" i="11" s="1"/>
  <c r="D33" i="11"/>
  <c r="D34" i="11"/>
  <c r="E34" i="11" l="1"/>
  <c r="E33" i="11"/>
  <c r="E32" i="11"/>
  <c r="B29" i="11" l="1"/>
  <c r="C28" i="11" l="1"/>
  <c r="B34" i="11" s="1"/>
  <c r="C34" i="11" s="1"/>
  <c r="F34" i="11" s="1"/>
  <c r="C26" i="11"/>
  <c r="B32" i="11" s="1"/>
  <c r="C32" i="11" s="1"/>
  <c r="F32" i="11" s="1"/>
  <c r="F33" i="11"/>
</calcChain>
</file>

<file path=xl/sharedStrings.xml><?xml version="1.0" encoding="utf-8"?>
<sst xmlns="http://schemas.openxmlformats.org/spreadsheetml/2006/main" count="62" uniqueCount="50">
  <si>
    <t>Punkte</t>
  </si>
  <si>
    <t>Bitte ankreuzen</t>
  </si>
  <si>
    <t>Wird vom Auftraggeber ausgefüllt</t>
  </si>
  <si>
    <t>1 – 2 Aufträge</t>
  </si>
  <si>
    <t>3 – 4 Aufträge</t>
  </si>
  <si>
    <t>≥ 5 Aufträge</t>
  </si>
  <si>
    <t>2 Fahrzeuge</t>
  </si>
  <si>
    <t>3 Fahrzeuge</t>
  </si>
  <si>
    <t>≥ 4 Fahrzeuge</t>
  </si>
  <si>
    <t>≥ 3 Fahrzeuge</t>
  </si>
  <si>
    <t>2 – 3 Mitarbeiter</t>
  </si>
  <si>
    <t>≥ 4 Mitarbeiter</t>
  </si>
  <si>
    <t>Ja</t>
  </si>
  <si>
    <t>Nein</t>
  </si>
  <si>
    <t>Beispiel:</t>
  </si>
  <si>
    <t xml:space="preserve">Gewertet werden drei Angebote mit den folgenden Angebotspreisen und Leistungspunkten. </t>
  </si>
  <si>
    <t>Angebot</t>
  </si>
  <si>
    <t>Angebotspreis</t>
  </si>
  <si>
    <t>Leistungspunkte</t>
  </si>
  <si>
    <t>Angebot 1</t>
  </si>
  <si>
    <t>Angebot 2</t>
  </si>
  <si>
    <t>Angebot 3</t>
  </si>
  <si>
    <t>fiktives Angebot 2fach</t>
  </si>
  <si>
    <t>Preispunkte</t>
  </si>
  <si>
    <t>Preispunkte gewichtet</t>
  </si>
  <si>
    <t>Leistungspunkte gewichtet</t>
  </si>
  <si>
    <t>Gesamtpunkte</t>
  </si>
  <si>
    <t>Die eingereichten Angebote werden mit der Gewichtung 40 % Preis und 60 % Leistung bewertet. Dabei können beim Preis maximal 100 Punkte erzielt werden. Das preisgünstigste Angebot erhält die maximale mögliche Preispunktzahl von 100 Punkten. 0 Punkte erhält ein fiktives Angebot mit dem Doppelten des niedrigsten Angebotspreises. Dazwischen wird linear interpoliert.</t>
  </si>
  <si>
    <t>Transformation der Angebotspreise in Preispunkte durch Interpolation:</t>
  </si>
  <si>
    <t>Preis</t>
  </si>
  <si>
    <t>Leistung</t>
  </si>
  <si>
    <t>1. Erfahrungen / Referenzen</t>
  </si>
  <si>
    <t xml:space="preserve">2. Anzahl der zur Verfügung stehenden Fahrzeuge zur maschinellen Laubaufnahme ≥ 7,5 t </t>
  </si>
  <si>
    <t>4. Anzahl der Beschäftigten die eine Befähigung zum Fahren eines  Fahrzeuges zur maschinellen Laubabholung ≥ 7,5 t besitzen</t>
  </si>
  <si>
    <t>Punkte maximal:</t>
  </si>
  <si>
    <t>3. Anzahl der verbindlich parallel eingesetzten Fahrzeuge zur maschinellen Laubabholung je Abholungstermin ≥ 7,5 t</t>
  </si>
  <si>
    <t>6. Nachweise über die aufgenommene Laubmenge - Muster ist einzureichen!</t>
  </si>
  <si>
    <t>Das preisgünstigste Angebot erhält die maximale mögliche Preispunktzahl von 100 Punkten. 0 Punkte erhält ein fiktives Angebot mit dem Doppelten des niedrigsten Angebotspreises. Dazwischen wird linear interpoliert. Grundsätzlich gilt bei dieser Methode im Bereich der Angebotspreise zwischen dem niedrigsten Angebotspreis und dem 2-fach niedrigsten Angebotspreis der einfache Zusammenhang: Ein x % vom niedrigsten Angebotspreis teureres Angebot erhält x % weniger Preispunkte. Gerundet wird auf zwei Nachkommastellen.</t>
  </si>
  <si>
    <t>Bei einer Gewichtung von 40% Preis und 60% Leistung erhält Angebot 1 mit einer Gesamtpunktzahl von 96,02 Punkten den Zuschlag.</t>
  </si>
  <si>
    <t>Es ist eine Kraftfahrzeugliste mit Kennzeichen, Fahrzeugtyp usw. einzureichen oder Kopien der Fahrzeugscheine</t>
  </si>
  <si>
    <t>Es werden Referenznachweise für vergleichbare Leistungen - Laubabholung mind. 30 km Reinigungslänge (nicht älter als 3 Jahre zum Zeitpunkt der Submission) - abgefordert. Diese sind den Unterlagen beizulegen. Hierfür ist die den Vergabeunterlagen beiliegende Referenzbescheinigung zu verwenden. Bewertet wird die Anzahl der Aufträge.</t>
  </si>
  <si>
    <t>Es muss der Nachweis der Befähigung zum Führen eines Fahrzeuges  ≥ 7,5 t erbracht werden (Bescheinigung oder Kopie anonymisierter Führerschein)</t>
  </si>
  <si>
    <t>Bewertungskriterien</t>
  </si>
  <si>
    <r>
      <t>®</t>
    </r>
    <r>
      <rPr>
        <b/>
        <sz val="7"/>
        <color theme="1"/>
        <rFont val="Calibri"/>
        <family val="2"/>
        <scheme val="minor"/>
      </rPr>
      <t xml:space="preserve">     </t>
    </r>
    <r>
      <rPr>
        <b/>
        <sz val="10"/>
        <color theme="1"/>
        <rFont val="Calibri"/>
        <family val="2"/>
        <scheme val="minor"/>
      </rPr>
      <t>Bitte füllen Sie die markierte Spalte aus</t>
    </r>
  </si>
  <si>
    <r>
      <t>®</t>
    </r>
    <r>
      <rPr>
        <b/>
        <sz val="7"/>
        <color theme="1"/>
        <rFont val="Calibri"/>
        <family val="2"/>
        <scheme val="minor"/>
      </rPr>
      <t xml:space="preserve">     </t>
    </r>
    <r>
      <rPr>
        <b/>
        <sz val="10"/>
        <color theme="1"/>
        <rFont val="Calibri"/>
        <family val="2"/>
        <scheme val="minor"/>
      </rPr>
      <t>Entsprechende Nachweise fügen Sie bitte direkt hinter diesem Formular bei</t>
    </r>
  </si>
  <si>
    <r>
      <t>®</t>
    </r>
    <r>
      <rPr>
        <b/>
        <sz val="7"/>
        <color theme="1"/>
        <rFont val="Calibri"/>
        <family val="2"/>
        <scheme val="minor"/>
      </rPr>
      <t xml:space="preserve">     </t>
    </r>
    <r>
      <rPr>
        <b/>
        <sz val="10"/>
        <color theme="1"/>
        <rFont val="Calibri"/>
        <family val="2"/>
        <scheme val="minor"/>
      </rPr>
      <t>Die Angaben sind bezogen auf den</t>
    </r>
    <r>
      <rPr>
        <b/>
        <u/>
        <sz val="10"/>
        <color theme="1"/>
        <rFont val="Calibri"/>
        <family val="2"/>
        <scheme val="minor"/>
      </rPr>
      <t xml:space="preserve"> zuständigen Betriebshof</t>
    </r>
    <r>
      <rPr>
        <b/>
        <sz val="10"/>
        <color theme="1"/>
        <rFont val="Calibri"/>
        <family val="2"/>
        <scheme val="minor"/>
      </rPr>
      <t xml:space="preserve"> zu machen, nicht für gesamte Firma</t>
    </r>
  </si>
  <si>
    <t>Laubentsorgung</t>
  </si>
  <si>
    <t>Für die Leistung sind für das Los 2 insgesamt 100 mögliche Punkte erreichbar, die sich aus dem Formular Zuschlagskriterien ergeben</t>
  </si>
  <si>
    <t>Auswertung Los 2</t>
  </si>
  <si>
    <t>Formular Zuschlagskriterien Los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</si>
</sst>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rgb="FF999999"/>
      </bottom>
      <diagonal/>
    </border>
    <border>
      <left style="medium">
        <color indexed="64"/>
      </left>
      <right style="thin">
        <color theme="0" tint="-0.499984740745262"/>
      </right>
      <top style="thin">
        <color rgb="FF999999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rgb="FF999999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rgb="FF999999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rgb="FF999999"/>
      </bottom>
      <diagonal/>
    </border>
    <border>
      <left/>
      <right style="thin">
        <color theme="0" tint="-0.499984740745262"/>
      </right>
      <top style="thin">
        <color rgb="FF999999"/>
      </top>
      <bottom style="thin">
        <color rgb="FF999999"/>
      </bottom>
      <diagonal/>
    </border>
    <border>
      <left/>
      <right style="thin">
        <color theme="0" tint="-0.499984740745262"/>
      </right>
      <top style="thin">
        <color rgb="FF999999"/>
      </top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rgb="FF999999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rgb="FF99999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999999"/>
      </top>
      <bottom style="thin">
        <color rgb="FF99999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999999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rgb="FF99999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999999"/>
      </bottom>
      <diagonal/>
    </border>
    <border>
      <left/>
      <right style="medium">
        <color indexed="64"/>
      </right>
      <top style="thin">
        <color rgb="FF999999"/>
      </top>
      <bottom style="thin">
        <color rgb="FF999999"/>
      </bottom>
      <diagonal/>
    </border>
    <border>
      <left/>
      <right style="medium">
        <color indexed="64"/>
      </right>
      <top style="thin">
        <color rgb="FF999999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999999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right" vertical="center" wrapText="1"/>
      <protection locked="0"/>
    </xf>
    <xf numFmtId="0" fontId="3" fillId="0" borderId="2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right" vertical="center" wrapText="1"/>
      <protection locked="0"/>
    </xf>
    <xf numFmtId="0" fontId="3" fillId="0" borderId="2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0" fontId="3" fillId="0" borderId="2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 applyProtection="1">
      <alignment horizontal="right" vertical="center" wrapText="1"/>
      <protection locked="0"/>
    </xf>
    <xf numFmtId="0" fontId="3" fillId="0" borderId="22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justify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justify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43E8-5E62-4FFD-BCA1-DBFF4BCE9376}">
  <sheetPr>
    <pageSetUpPr fitToPage="1"/>
  </sheetPr>
  <dimension ref="A1:G42"/>
  <sheetViews>
    <sheetView showWhiteSpace="0" topLeftCell="A19" zoomScaleNormal="100" workbookViewId="0">
      <selection activeCell="I5" sqref="I5"/>
    </sheetView>
  </sheetViews>
  <sheetFormatPr baseColWidth="10" defaultColWidth="11.44140625" defaultRowHeight="22.5" customHeight="1" x14ac:dyDescent="0.25"/>
  <cols>
    <col min="1" max="1" width="19" style="1" customWidth="1"/>
    <col min="2" max="6" width="15.6640625" style="1" customWidth="1"/>
    <col min="7" max="7" width="11.44140625" style="1"/>
    <col min="8" max="8" width="12.109375" style="1" customWidth="1"/>
    <col min="9" max="16384" width="11.44140625" style="1"/>
  </cols>
  <sheetData>
    <row r="1" spans="1:7" ht="22.65" customHeight="1" x14ac:dyDescent="0.25">
      <c r="A1" s="52" t="s">
        <v>48</v>
      </c>
    </row>
    <row r="2" spans="1:7" ht="22.65" customHeight="1" x14ac:dyDescent="0.25">
      <c r="A2" s="2"/>
    </row>
    <row r="3" spans="1:7" ht="22.65" customHeight="1" x14ac:dyDescent="0.25">
      <c r="A3" s="54" t="s">
        <v>27</v>
      </c>
      <c r="B3" s="54"/>
      <c r="C3" s="54"/>
      <c r="D3" s="54"/>
      <c r="E3" s="54"/>
      <c r="F3" s="54"/>
      <c r="G3" s="54"/>
    </row>
    <row r="4" spans="1:7" ht="22.65" customHeight="1" x14ac:dyDescent="0.25">
      <c r="A4" s="54"/>
      <c r="B4" s="54"/>
      <c r="C4" s="54"/>
      <c r="D4" s="54"/>
      <c r="E4" s="54"/>
      <c r="F4" s="54"/>
      <c r="G4" s="54"/>
    </row>
    <row r="5" spans="1:7" ht="22.65" customHeight="1" x14ac:dyDescent="0.25">
      <c r="A5" s="54"/>
      <c r="B5" s="54"/>
      <c r="C5" s="54"/>
      <c r="D5" s="54"/>
      <c r="E5" s="54"/>
      <c r="F5" s="54"/>
      <c r="G5" s="54"/>
    </row>
    <row r="6" spans="1:7" ht="22.65" customHeight="1" x14ac:dyDescent="0.25">
      <c r="A6" s="50"/>
      <c r="B6" s="50"/>
      <c r="C6" s="50"/>
      <c r="D6" s="50"/>
      <c r="E6" s="50"/>
      <c r="F6" s="50"/>
      <c r="G6" s="50"/>
    </row>
    <row r="7" spans="1:7" ht="22.65" customHeight="1" x14ac:dyDescent="0.25">
      <c r="A7" s="1" t="s">
        <v>47</v>
      </c>
    </row>
    <row r="8" spans="1:7" ht="22.65" customHeight="1" x14ac:dyDescent="0.25"/>
    <row r="9" spans="1:7" ht="22.65" customHeight="1" x14ac:dyDescent="0.25">
      <c r="A9" s="3"/>
      <c r="B9" s="3"/>
      <c r="C9" s="3"/>
      <c r="D9" s="3"/>
      <c r="E9" s="3"/>
      <c r="F9" s="3"/>
      <c r="G9" s="3"/>
    </row>
    <row r="10" spans="1:7" ht="22.65" customHeight="1" x14ac:dyDescent="0.25">
      <c r="A10" s="51" t="s">
        <v>14</v>
      </c>
      <c r="B10" s="3"/>
      <c r="C10" s="3"/>
      <c r="D10" s="3"/>
      <c r="E10" s="3"/>
      <c r="F10" s="3"/>
      <c r="G10" s="3"/>
    </row>
    <row r="11" spans="1:7" ht="22.65" customHeight="1" x14ac:dyDescent="0.25">
      <c r="A11" s="53" t="s">
        <v>15</v>
      </c>
      <c r="B11" s="53"/>
      <c r="C11" s="53"/>
      <c r="D11" s="53"/>
      <c r="E11" s="53"/>
      <c r="F11" s="53"/>
      <c r="G11" s="53"/>
    </row>
    <row r="12" spans="1:7" ht="22.65" customHeight="1" x14ac:dyDescent="0.25">
      <c r="A12" s="2"/>
    </row>
    <row r="13" spans="1:7" ht="22.65" customHeight="1" x14ac:dyDescent="0.25">
      <c r="A13" s="4" t="s">
        <v>16</v>
      </c>
      <c r="B13" s="5" t="s">
        <v>17</v>
      </c>
      <c r="C13" s="5" t="s">
        <v>18</v>
      </c>
    </row>
    <row r="14" spans="1:7" ht="22.65" customHeight="1" x14ac:dyDescent="0.25">
      <c r="A14" s="6" t="s">
        <v>19</v>
      </c>
      <c r="B14" s="7">
        <v>110500</v>
      </c>
      <c r="C14" s="8">
        <f>'Los 2'!C23</f>
        <v>100</v>
      </c>
    </row>
    <row r="15" spans="1:7" ht="22.65" customHeight="1" x14ac:dyDescent="0.25">
      <c r="A15" s="6" t="s">
        <v>20</v>
      </c>
      <c r="B15" s="7">
        <v>100500</v>
      </c>
      <c r="C15" s="8">
        <v>50</v>
      </c>
    </row>
    <row r="16" spans="1:7" ht="22.65" customHeight="1" x14ac:dyDescent="0.25">
      <c r="A16" s="6" t="s">
        <v>21</v>
      </c>
      <c r="B16" s="7">
        <v>150000</v>
      </c>
      <c r="C16" s="8">
        <v>25</v>
      </c>
    </row>
    <row r="17" spans="1:7" ht="22.65" customHeight="1" x14ac:dyDescent="0.25"/>
    <row r="18" spans="1:7" ht="22.65" customHeight="1" x14ac:dyDescent="0.25">
      <c r="A18" s="54" t="s">
        <v>37</v>
      </c>
      <c r="B18" s="54"/>
      <c r="C18" s="54"/>
      <c r="D18" s="54"/>
      <c r="E18" s="54"/>
      <c r="F18" s="54"/>
      <c r="G18" s="54"/>
    </row>
    <row r="19" spans="1:7" ht="22.65" customHeight="1" x14ac:dyDescent="0.25">
      <c r="A19" s="54"/>
      <c r="B19" s="54"/>
      <c r="C19" s="54"/>
      <c r="D19" s="54"/>
      <c r="E19" s="54"/>
      <c r="F19" s="54"/>
      <c r="G19" s="54"/>
    </row>
    <row r="20" spans="1:7" ht="22.65" customHeight="1" x14ac:dyDescent="0.25">
      <c r="A20" s="54"/>
      <c r="B20" s="54"/>
      <c r="C20" s="54"/>
      <c r="D20" s="54"/>
      <c r="E20" s="54"/>
      <c r="F20" s="54"/>
      <c r="G20" s="54"/>
    </row>
    <row r="21" spans="1:7" ht="22.65" customHeight="1" x14ac:dyDescent="0.25">
      <c r="A21" s="54"/>
      <c r="B21" s="54"/>
      <c r="C21" s="54"/>
      <c r="D21" s="54"/>
      <c r="E21" s="54"/>
      <c r="F21" s="54"/>
      <c r="G21" s="54"/>
    </row>
    <row r="22" spans="1:7" ht="22.65" customHeight="1" x14ac:dyDescent="0.25">
      <c r="A22" s="2"/>
    </row>
    <row r="23" spans="1:7" ht="22.65" customHeight="1" x14ac:dyDescent="0.25">
      <c r="A23" s="53" t="s">
        <v>28</v>
      </c>
      <c r="B23" s="53"/>
      <c r="C23" s="53"/>
      <c r="D23" s="53"/>
      <c r="E23" s="53"/>
      <c r="F23" s="53"/>
      <c r="G23" s="53"/>
    </row>
    <row r="24" spans="1:7" ht="22.65" customHeight="1" x14ac:dyDescent="0.25"/>
    <row r="25" spans="1:7" ht="22.65" customHeight="1" x14ac:dyDescent="0.25">
      <c r="A25" s="4" t="s">
        <v>16</v>
      </c>
      <c r="B25" s="5" t="s">
        <v>17</v>
      </c>
      <c r="C25" s="5" t="s">
        <v>23</v>
      </c>
      <c r="E25" s="9" t="s">
        <v>29</v>
      </c>
      <c r="F25" s="10">
        <v>0.4</v>
      </c>
    </row>
    <row r="26" spans="1:7" ht="22.65" customHeight="1" x14ac:dyDescent="0.25">
      <c r="A26" s="6" t="s">
        <v>19</v>
      </c>
      <c r="B26" s="7">
        <v>110500</v>
      </c>
      <c r="C26" s="11">
        <f>$C$27+(($C$29-$C$27)/($B$29-$B$27))*(B26-$B$27)</f>
        <v>90.049751243781088</v>
      </c>
      <c r="E26" s="9" t="s">
        <v>30</v>
      </c>
      <c r="F26" s="10">
        <v>0.6</v>
      </c>
    </row>
    <row r="27" spans="1:7" ht="22.65" customHeight="1" x14ac:dyDescent="0.25">
      <c r="A27" s="6" t="s">
        <v>20</v>
      </c>
      <c r="B27" s="7">
        <v>100500</v>
      </c>
      <c r="C27" s="8">
        <v>100</v>
      </c>
    </row>
    <row r="28" spans="1:7" ht="22.65" customHeight="1" x14ac:dyDescent="0.25">
      <c r="A28" s="6" t="s">
        <v>21</v>
      </c>
      <c r="B28" s="7">
        <v>150000</v>
      </c>
      <c r="C28" s="11">
        <f>$C$27+(($C$29-$C$27)/($B$29-$B$27))*(B28-$B$27)</f>
        <v>50.746268656716424</v>
      </c>
    </row>
    <row r="29" spans="1:7" ht="22.65" customHeight="1" x14ac:dyDescent="0.25">
      <c r="A29" s="12" t="s">
        <v>22</v>
      </c>
      <c r="B29" s="13">
        <f>MIN(B26:B28)*2</f>
        <v>201000</v>
      </c>
      <c r="C29" s="14">
        <v>0</v>
      </c>
    </row>
    <row r="30" spans="1:7" ht="22.65" customHeight="1" x14ac:dyDescent="0.25">
      <c r="A30" s="15"/>
      <c r="B30" s="16"/>
      <c r="C30" s="17"/>
    </row>
    <row r="31" spans="1:7" ht="30.6" customHeight="1" x14ac:dyDescent="0.25">
      <c r="A31" s="18" t="s">
        <v>16</v>
      </c>
      <c r="B31" s="19" t="s">
        <v>23</v>
      </c>
      <c r="C31" s="19" t="s">
        <v>24</v>
      </c>
      <c r="D31" s="19" t="s">
        <v>18</v>
      </c>
      <c r="E31" s="19" t="s">
        <v>25</v>
      </c>
      <c r="F31" s="19" t="s">
        <v>26</v>
      </c>
      <c r="G31" s="15"/>
    </row>
    <row r="32" spans="1:7" ht="22.65" customHeight="1" x14ac:dyDescent="0.25">
      <c r="A32" s="6" t="s">
        <v>19</v>
      </c>
      <c r="B32" s="11">
        <f>C26</f>
        <v>90.049751243781088</v>
      </c>
      <c r="C32" s="8">
        <f>ROUND(B32*$F$25,2)</f>
        <v>36.020000000000003</v>
      </c>
      <c r="D32" s="8">
        <f>C14</f>
        <v>100</v>
      </c>
      <c r="E32" s="8">
        <f>D32*$F$26</f>
        <v>60</v>
      </c>
      <c r="F32" s="8">
        <f>E32+C32</f>
        <v>96.02000000000001</v>
      </c>
    </row>
    <row r="33" spans="1:7" ht="22.65" customHeight="1" x14ac:dyDescent="0.25">
      <c r="A33" s="6" t="s">
        <v>20</v>
      </c>
      <c r="B33" s="11">
        <f t="shared" ref="B33:B34" si="0">C27</f>
        <v>100</v>
      </c>
      <c r="C33" s="8">
        <f t="shared" ref="C33:C34" si="1">ROUND(B33*$F$25,2)</f>
        <v>40</v>
      </c>
      <c r="D33" s="8">
        <f>C15</f>
        <v>50</v>
      </c>
      <c r="E33" s="8">
        <f t="shared" ref="E33:E34" si="2">D33*$F$26</f>
        <v>30</v>
      </c>
      <c r="F33" s="8">
        <f t="shared" ref="F33:F34" si="3">E33+C33</f>
        <v>70</v>
      </c>
    </row>
    <row r="34" spans="1:7" ht="22.65" customHeight="1" x14ac:dyDescent="0.25">
      <c r="A34" s="6" t="s">
        <v>21</v>
      </c>
      <c r="B34" s="11">
        <f t="shared" si="0"/>
        <v>50.746268656716424</v>
      </c>
      <c r="C34" s="8">
        <f t="shared" si="1"/>
        <v>20.3</v>
      </c>
      <c r="D34" s="8">
        <f>C16</f>
        <v>25</v>
      </c>
      <c r="E34" s="8">
        <f t="shared" si="2"/>
        <v>15</v>
      </c>
      <c r="F34" s="8">
        <f t="shared" si="3"/>
        <v>35.299999999999997</v>
      </c>
    </row>
    <row r="35" spans="1:7" ht="22.65" customHeight="1" x14ac:dyDescent="0.25">
      <c r="A35" s="49"/>
    </row>
    <row r="36" spans="1:7" ht="22.65" customHeight="1" x14ac:dyDescent="0.25">
      <c r="A36" s="53" t="s">
        <v>38</v>
      </c>
      <c r="B36" s="53"/>
      <c r="C36" s="53"/>
      <c r="D36" s="53"/>
      <c r="E36" s="53"/>
      <c r="F36" s="53"/>
      <c r="G36" s="53"/>
    </row>
    <row r="37" spans="1:7" ht="22.65" customHeight="1" x14ac:dyDescent="0.25">
      <c r="A37" s="49"/>
    </row>
    <row r="38" spans="1:7" ht="22.65" customHeight="1" x14ac:dyDescent="0.25">
      <c r="A38" s="2"/>
    </row>
    <row r="39" spans="1:7" ht="22.65" customHeight="1" x14ac:dyDescent="0.25">
      <c r="A39" s="2"/>
    </row>
    <row r="40" spans="1:7" ht="22.65" customHeight="1" x14ac:dyDescent="0.25"/>
    <row r="41" spans="1:7" ht="22.65" customHeight="1" x14ac:dyDescent="0.25">
      <c r="A41" s="2"/>
    </row>
    <row r="42" spans="1:7" ht="22.65" customHeight="1" x14ac:dyDescent="0.25"/>
  </sheetData>
  <mergeCells count="5">
    <mergeCell ref="A36:G36"/>
    <mergeCell ref="A23:G23"/>
    <mergeCell ref="A11:G11"/>
    <mergeCell ref="A18:G21"/>
    <mergeCell ref="A3:G5"/>
  </mergeCells>
  <pageMargins left="0.70866141732283472" right="0.27" top="1.01" bottom="0.78740157480314965" header="0.31496062992125984" footer="0.31496062992125984"/>
  <pageSetup paperSize="9" scale="85" orientation="portrait" r:id="rId1"/>
  <headerFooter>
    <oddHeader>&amp;L&amp;"Arial,Kursiv"&amp;8Gemeinde Zeuthen – EU Vergabe – Laubabholung
Erläuterungen zur Bewertungsmatrix&amp;R&amp;G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8A2C-BC4A-4FFB-96C9-4F18F7E5D2BF}">
  <sheetPr>
    <pageSetUpPr fitToPage="1"/>
  </sheetPr>
  <dimension ref="A2:E28"/>
  <sheetViews>
    <sheetView tabSelected="1" zoomScaleNormal="100" zoomScalePageLayoutView="85" workbookViewId="0">
      <selection activeCell="L10" sqref="L10"/>
    </sheetView>
  </sheetViews>
  <sheetFormatPr baseColWidth="10" defaultColWidth="11.5546875" defaultRowHeight="31.2" customHeight="1" x14ac:dyDescent="0.25"/>
  <cols>
    <col min="1" max="1" width="51.6640625" style="49" customWidth="1"/>
    <col min="2" max="2" width="15.33203125" style="1" customWidth="1"/>
    <col min="3" max="4" width="11.5546875" style="1"/>
    <col min="5" max="5" width="25.5546875" style="1" customWidth="1"/>
    <col min="6" max="16384" width="11.5546875" style="1"/>
  </cols>
  <sheetData>
    <row r="2" spans="1:5" ht="28.2" customHeight="1" x14ac:dyDescent="0.25">
      <c r="A2" s="48" t="s">
        <v>49</v>
      </c>
    </row>
    <row r="3" spans="1:5" ht="28.2" customHeight="1" x14ac:dyDescent="0.25">
      <c r="A3" s="51"/>
    </row>
    <row r="4" spans="1:5" ht="28.2" customHeight="1" x14ac:dyDescent="0.25">
      <c r="A4" s="57" t="s">
        <v>43</v>
      </c>
      <c r="B4" s="57"/>
      <c r="C4" s="57"/>
      <c r="D4" s="57"/>
      <c r="E4" s="57"/>
    </row>
    <row r="5" spans="1:5" ht="28.2" customHeight="1" x14ac:dyDescent="0.25">
      <c r="A5" s="57" t="s">
        <v>44</v>
      </c>
      <c r="B5" s="57"/>
      <c r="C5" s="57"/>
      <c r="D5" s="57"/>
      <c r="E5" s="57"/>
    </row>
    <row r="6" spans="1:5" ht="28.2" customHeight="1" x14ac:dyDescent="0.25">
      <c r="A6" s="57" t="s">
        <v>45</v>
      </c>
      <c r="B6" s="57"/>
      <c r="C6" s="57"/>
      <c r="D6" s="57"/>
      <c r="E6" s="57"/>
    </row>
    <row r="7" spans="1:5" ht="28.2" customHeight="1" x14ac:dyDescent="0.25">
      <c r="A7" s="51"/>
      <c r="B7" s="51"/>
      <c r="C7" s="51"/>
      <c r="D7" s="51"/>
      <c r="E7" s="51"/>
    </row>
    <row r="8" spans="1:5" ht="28.2" customHeight="1" x14ac:dyDescent="0.25">
      <c r="A8" s="48" t="s">
        <v>46</v>
      </c>
      <c r="B8" s="51"/>
      <c r="C8" s="51"/>
      <c r="D8" s="51"/>
      <c r="E8" s="51"/>
    </row>
    <row r="9" spans="1:5" ht="28.2" customHeight="1" thickBot="1" x14ac:dyDescent="0.3"/>
    <row r="10" spans="1:5" ht="30" customHeight="1" thickBot="1" x14ac:dyDescent="0.3">
      <c r="A10" s="62" t="s">
        <v>42</v>
      </c>
      <c r="B10" s="63"/>
      <c r="C10" s="20" t="s">
        <v>0</v>
      </c>
      <c r="D10" s="21" t="s">
        <v>1</v>
      </c>
      <c r="E10" s="22" t="s">
        <v>2</v>
      </c>
    </row>
    <row r="11" spans="1:5" ht="34.950000000000003" customHeight="1" x14ac:dyDescent="0.25">
      <c r="A11" s="23" t="s">
        <v>31</v>
      </c>
      <c r="B11" s="24" t="s">
        <v>5</v>
      </c>
      <c r="C11" s="25">
        <v>20</v>
      </c>
      <c r="D11" s="26"/>
      <c r="E11" s="27"/>
    </row>
    <row r="12" spans="1:5" ht="42.45" customHeight="1" x14ac:dyDescent="0.25">
      <c r="A12" s="58" t="s">
        <v>40</v>
      </c>
      <c r="B12" s="28" t="s">
        <v>4</v>
      </c>
      <c r="C12" s="29">
        <v>10</v>
      </c>
      <c r="D12" s="30"/>
      <c r="E12" s="31"/>
    </row>
    <row r="13" spans="1:5" ht="42.45" customHeight="1" thickBot="1" x14ac:dyDescent="0.3">
      <c r="A13" s="59"/>
      <c r="B13" s="32" t="s">
        <v>3</v>
      </c>
      <c r="C13" s="33">
        <v>5</v>
      </c>
      <c r="D13" s="34"/>
      <c r="E13" s="35"/>
    </row>
    <row r="14" spans="1:5" ht="34.950000000000003" customHeight="1" x14ac:dyDescent="0.25">
      <c r="A14" s="23" t="s">
        <v>32</v>
      </c>
      <c r="B14" s="28" t="s">
        <v>8</v>
      </c>
      <c r="C14" s="29">
        <v>25</v>
      </c>
      <c r="D14" s="30"/>
      <c r="E14" s="31"/>
    </row>
    <row r="15" spans="1:5" ht="34.950000000000003" customHeight="1" x14ac:dyDescent="0.25">
      <c r="A15" s="58" t="s">
        <v>39</v>
      </c>
      <c r="B15" s="36" t="s">
        <v>7</v>
      </c>
      <c r="C15" s="37">
        <v>10</v>
      </c>
      <c r="D15" s="38"/>
      <c r="E15" s="39"/>
    </row>
    <row r="16" spans="1:5" ht="34.950000000000003" customHeight="1" thickBot="1" x14ac:dyDescent="0.3">
      <c r="A16" s="59"/>
      <c r="B16" s="32" t="s">
        <v>6</v>
      </c>
      <c r="C16" s="33">
        <v>5</v>
      </c>
      <c r="D16" s="34"/>
      <c r="E16" s="35"/>
    </row>
    <row r="17" spans="1:5" ht="34.950000000000003" customHeight="1" x14ac:dyDescent="0.25">
      <c r="A17" s="60" t="s">
        <v>35</v>
      </c>
      <c r="B17" s="40" t="s">
        <v>9</v>
      </c>
      <c r="C17" s="41">
        <v>30</v>
      </c>
      <c r="D17" s="42"/>
      <c r="E17" s="43"/>
    </row>
    <row r="18" spans="1:5" ht="34.950000000000003" customHeight="1" thickBot="1" x14ac:dyDescent="0.3">
      <c r="A18" s="61"/>
      <c r="B18" s="32" t="s">
        <v>6</v>
      </c>
      <c r="C18" s="33">
        <v>15</v>
      </c>
      <c r="D18" s="34"/>
      <c r="E18" s="35"/>
    </row>
    <row r="19" spans="1:5" ht="49.95" customHeight="1" x14ac:dyDescent="0.25">
      <c r="A19" s="23" t="s">
        <v>33</v>
      </c>
      <c r="B19" s="28" t="s">
        <v>11</v>
      </c>
      <c r="C19" s="29">
        <v>15</v>
      </c>
      <c r="D19" s="30"/>
      <c r="E19" s="31"/>
    </row>
    <row r="20" spans="1:5" ht="49.95" customHeight="1" thickBot="1" x14ac:dyDescent="0.3">
      <c r="A20" s="44" t="s">
        <v>41</v>
      </c>
      <c r="B20" s="32" t="s">
        <v>10</v>
      </c>
      <c r="C20" s="45">
        <v>10</v>
      </c>
      <c r="D20" s="34"/>
      <c r="E20" s="35"/>
    </row>
    <row r="21" spans="1:5" ht="28.2" customHeight="1" x14ac:dyDescent="0.25">
      <c r="A21" s="55" t="s">
        <v>36</v>
      </c>
      <c r="B21" s="40" t="s">
        <v>12</v>
      </c>
      <c r="C21" s="41">
        <v>10</v>
      </c>
      <c r="D21" s="42"/>
      <c r="E21" s="43"/>
    </row>
    <row r="22" spans="1:5" ht="28.2" customHeight="1" thickBot="1" x14ac:dyDescent="0.3">
      <c r="A22" s="56"/>
      <c r="B22" s="32" t="s">
        <v>13</v>
      </c>
      <c r="C22" s="33">
        <v>0</v>
      </c>
      <c r="D22" s="34"/>
      <c r="E22" s="35"/>
    </row>
    <row r="23" spans="1:5" ht="33.9" customHeight="1" x14ac:dyDescent="0.25">
      <c r="B23" s="46" t="s">
        <v>34</v>
      </c>
      <c r="C23" s="47">
        <f>C11+C14+C17+C19+C21</f>
        <v>100</v>
      </c>
    </row>
    <row r="24" spans="1:5" ht="33.9" customHeight="1" x14ac:dyDescent="0.25"/>
    <row r="25" spans="1:5" ht="33.9" customHeight="1" x14ac:dyDescent="0.25"/>
    <row r="26" spans="1:5" ht="33.9" customHeight="1" x14ac:dyDescent="0.25"/>
    <row r="27" spans="1:5" ht="33.9" customHeight="1" x14ac:dyDescent="0.25"/>
    <row r="28" spans="1:5" ht="33.9" customHeight="1" x14ac:dyDescent="0.25"/>
  </sheetData>
  <sheetProtection selectLockedCells="1"/>
  <mergeCells count="8">
    <mergeCell ref="A21:A22"/>
    <mergeCell ref="A4:E4"/>
    <mergeCell ref="A5:E5"/>
    <mergeCell ref="A12:A13"/>
    <mergeCell ref="A17:A18"/>
    <mergeCell ref="A6:E6"/>
    <mergeCell ref="A10:B10"/>
    <mergeCell ref="A15:A16"/>
  </mergeCells>
  <pageMargins left="0.7" right="0.7" top="0.78740157499999996" bottom="0.78740157499999996" header="0.3" footer="0.3"/>
  <pageSetup paperSize="9" scale="76" orientation="portrait" r:id="rId1"/>
  <headerFooter>
    <oddHeader>&amp;L&amp;"Arial,Kursiv"&amp;9Gemeinde Zeuthen – EU Vergabe – Laubabholung
Los 2 – Laubabholung Laubklassen 1 bis 4
Formular Zuschlagskriterien&amp;"Arial,Standard"
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Beschreibung Auswertung</vt:lpstr>
      <vt:lpstr>Los 2</vt:lpstr>
      <vt:lpstr>'Los 2'!_Hlk97876861</vt:lpstr>
      <vt:lpstr>'Beschreibung Auswertung'!Druckbereich</vt:lpstr>
    </vt:vector>
  </TitlesOfParts>
  <Company>Gemeinde Zeuthen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Fischer-Berendt, Merle</cp:lastModifiedBy>
  <cp:lastPrinted>2026-05-28T13:18:21Z</cp:lastPrinted>
  <dcterms:created xsi:type="dcterms:W3CDTF">2020-06-26T07:01:44Z</dcterms:created>
  <dcterms:modified xsi:type="dcterms:W3CDTF">2026-06-02T05:54:49Z</dcterms:modified>
</cp:coreProperties>
</file>